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30504" windowHeight="13776"/>
  </bookViews>
  <sheets>
    <sheet name="ZESTAWIENIE KOŃCOWE" sheetId="4" r:id="rId1"/>
    <sheet name="BMS" sheetId="1" r:id="rId2"/>
    <sheet name="Termostaty" sheetId="2" r:id="rId3"/>
    <sheet name="Węzeł cieplny" sheetId="3" r:id="rId4"/>
    <sheet name="Liczniki CWU" sheetId="5" r:id="rId5"/>
    <sheet name="Liczniki oświetlenia" sheetId="6" r:id="rId6"/>
    <sheet name="Licznik wody" sheetId="7" r:id="rId7"/>
    <sheet name="Pompa obiegowa" sheetId="8" r:id="rId8"/>
    <sheet name="Czujnik pogodowy" sheetId="9" r:id="rId9"/>
  </sheets>
  <calcPr calcId="125725"/>
</workbook>
</file>

<file path=xl/calcChain.xml><?xml version="1.0" encoding="utf-8"?>
<calcChain xmlns="http://schemas.openxmlformats.org/spreadsheetml/2006/main">
  <c r="H4" i="9"/>
  <c r="H5" s="1"/>
  <c r="E15" i="4" s="1"/>
  <c r="G4" i="9"/>
  <c r="G5" s="1"/>
  <c r="D15" i="4" s="1"/>
  <c r="F4" i="9"/>
  <c r="F5" s="1"/>
  <c r="C15" i="4" s="1"/>
  <c r="H4" i="1"/>
  <c r="H5" s="1"/>
  <c r="E8" i="4" s="1"/>
  <c r="G4" i="1"/>
  <c r="G5" s="1"/>
  <c r="D8" i="4" s="1"/>
  <c r="H34" i="2"/>
  <c r="G34"/>
  <c r="H33"/>
  <c r="G33"/>
  <c r="H3" i="3"/>
  <c r="H4" s="1"/>
  <c r="E10" i="4" s="1"/>
  <c r="G3" i="3"/>
  <c r="G4" s="1"/>
  <c r="D10" i="4" s="1"/>
  <c r="G3" i="5"/>
  <c r="G4" s="1"/>
  <c r="D11" i="4" s="1"/>
  <c r="H4" i="6"/>
  <c r="H5" s="1"/>
  <c r="E12" i="4" s="1"/>
  <c r="G4" i="6"/>
  <c r="G5" s="1"/>
  <c r="D12" i="4" s="1"/>
  <c r="H4" i="7"/>
  <c r="H5" s="1"/>
  <c r="E13" i="4" s="1"/>
  <c r="G4" i="7"/>
  <c r="G5" s="1"/>
  <c r="D13" i="4" s="1"/>
  <c r="H4" i="8"/>
  <c r="H5" s="1"/>
  <c r="E14" i="4" s="1"/>
  <c r="G4" i="8"/>
  <c r="G5" s="1"/>
  <c r="D14" i="4" s="1"/>
  <c r="F4" i="8"/>
  <c r="F5" s="1"/>
  <c r="C14" i="4" s="1"/>
  <c r="F4" i="7"/>
  <c r="F5" s="1"/>
  <c r="C13" i="4" s="1"/>
  <c r="F4" i="6"/>
  <c r="F5" s="1"/>
  <c r="C12" i="4" s="1"/>
  <c r="F3" i="3"/>
  <c r="F4" s="1"/>
  <c r="C10" i="4" s="1"/>
  <c r="F34" i="2"/>
  <c r="F33"/>
  <c r="F4" i="1"/>
  <c r="F5" s="1"/>
  <c r="C8" i="4" s="1"/>
  <c r="F4" i="5"/>
  <c r="C11" i="4" s="1"/>
  <c r="G29" i="2"/>
  <c r="E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H35" l="1"/>
  <c r="E9" i="4" s="1"/>
  <c r="G35" i="2"/>
  <c r="D9" i="4" s="1"/>
  <c r="D18" s="1"/>
  <c r="H3" i="5"/>
  <c r="H4" s="1"/>
  <c r="E11" i="4" s="1"/>
  <c r="F35" i="2"/>
  <c r="C9" i="4" s="1"/>
  <c r="C18" s="1"/>
  <c r="F29" i="2"/>
  <c r="E18" i="4" l="1"/>
</calcChain>
</file>

<file path=xl/sharedStrings.xml><?xml version="1.0" encoding="utf-8"?>
<sst xmlns="http://schemas.openxmlformats.org/spreadsheetml/2006/main" count="169" uniqueCount="65">
  <si>
    <t>Wykonanie koncepcji sytemu zarządzania energią zgodnego z Metodyką pomiaru energii w budynku</t>
  </si>
  <si>
    <t>kondygnacja</t>
  </si>
  <si>
    <t>nr sali</t>
  </si>
  <si>
    <t>funkcja</t>
  </si>
  <si>
    <t>ilość grzejników z rzutów</t>
  </si>
  <si>
    <t>ilość głowic wraz z adapterem</t>
  </si>
  <si>
    <t>ilość bramek</t>
  </si>
  <si>
    <t>parter</t>
  </si>
  <si>
    <t>zerówka</t>
  </si>
  <si>
    <t>swietlica</t>
  </si>
  <si>
    <t>sala wielofunkcyjna</t>
  </si>
  <si>
    <t>I pietro</t>
  </si>
  <si>
    <t>II piętro</t>
  </si>
  <si>
    <t>III piętro</t>
  </si>
  <si>
    <t>kaplica</t>
  </si>
  <si>
    <t>sala lekcyjna</t>
  </si>
  <si>
    <t>RAZEM</t>
  </si>
  <si>
    <t>WYMAGANIA:</t>
  </si>
  <si>
    <t>Montaż termostatów na istniejacych zaworach. Cechy urzadzenia:                                                                                                                    Obsługiwany przez Bluetooth i Wi-Fi z bramą.
Bateria 2x1,5 V AA.
Precyzyjna regulacja temperatury (regulacja o ±0,1 °C).
Tryb Boost do szybkiego nagrzewania pomieszczenia.
Obsługa czujników zewnętrznych kompatybilna z czujnikami drzwi/okien. 
Możliwość podłaczenia bramki  do dowolnego zasilacza USB, ładowarki lub urządzenia z portem USB-A (o mocy &gt; 5 W). Zasilacz dołaczony do bramki.  Termostat musi być wyposażony w adapter dostosowujacy do istniejaących zaworów.</t>
  </si>
  <si>
    <t>WYMAGANIA</t>
  </si>
  <si>
    <t>Sterownik</t>
  </si>
  <si>
    <t>urządzenie</t>
  </si>
  <si>
    <t>Precyzyjny opis produktu: producent / typ / rodzaj / seria</t>
  </si>
  <si>
    <t>2.</t>
  </si>
  <si>
    <t>1.</t>
  </si>
  <si>
    <t>ilość sztuk</t>
  </si>
  <si>
    <t>cena jednostkowa netto</t>
  </si>
  <si>
    <t>koszt netto</t>
  </si>
  <si>
    <t>VAT</t>
  </si>
  <si>
    <t>koszt brutto</t>
  </si>
  <si>
    <t>l.p.</t>
  </si>
  <si>
    <t xml:space="preserve">Wymiana istniejącego sterownika na nowoczesny odpowiednik z tej samej serii, np. ECL COOMFORT 310 lub równoważny. Podłączenie do licznika energii cieplnej MULTICAL 403 poprzez LinkIQ / Wireless M-Bus 868 MHz, konfigurowalny + 2 wejścia impulsowe (A,B) lub inny kompatybilny z licznikiem MULTICAL 403. Węzła nie modernizujemy. </t>
  </si>
  <si>
    <t>Licznik CWU</t>
  </si>
  <si>
    <t>Licznik oświetlenia</t>
  </si>
  <si>
    <t>bramka</t>
  </si>
  <si>
    <t>głowica wraz z adapterem</t>
  </si>
  <si>
    <t>Licznik wody</t>
  </si>
  <si>
    <t>Montaż licznika wody ultradzwiękowy  montowany bez ingerencji w instalację np. Kamstrup flow IQ 2200 lub równoważny. Komunikacja poprzez LinkIQ / Wireless M-Bus 868 MHz.</t>
  </si>
  <si>
    <t>BMS</t>
  </si>
  <si>
    <t>BMS musi posiadać funkcjonalność monitorowania i zarządzania systemami energetycznymi, wodnymi i grzewczymi znajdującymi się w budynku, gromadząc informacje z czujników, detektorów, analizatorów, ciepłomierzy, wodomierzy oraz sterowników urządzeń, pozwalając na reagowanie w czasie rzeczywistym na zmianę warunków zewnętrznych i wewnętrznych w celu optymalizacji zużycia energii cieplnej i energetycznej budynku. System BMS musi być systemem otwartym, zapewniającym integrację podsystemów branżowych różnych producentów, przez obsługę otwartych standardów komunikacji budynkowej, w szczególności: BACnet IP, BACnet MS/TP, LonWorks FTT-10, Modbus RTU/TCP, SNMP oraz M-Bus. System BMS dodatkowo powinien posiadać wbudowany język definicji raportów, pozwalający na tworzenie dowolnych raportów tabelarycznych oraz graficznych bazujących na danych z bazy wewnętrznej systemu na potrzeby prawidłowej prezentacji uzyskanych efektów ekologicznych oraz efektywności energetycznej, jak również funkcjonalność zdalnego monitoringu przez Internet z poziomu przeglądarki internetowej www dla użytkowników posiadających odpowiednie uprawnienia. System powinien ponadto uwzględniać produkcję energii elektrycznej z paneli fotowoltaicznych umieszczonych na budynku (ich dostawa i montaż nie są objęte niniejszym postępowaniem) i zarządzać ją w ramach optymalizacji kosztów oraz wzmocnienia efektu ekologicznego.</t>
  </si>
  <si>
    <t>Rodzaj dostawy / sprzętu / usługi</t>
  </si>
  <si>
    <t>Termostaty</t>
  </si>
  <si>
    <t>Węzeł cieplny</t>
  </si>
  <si>
    <t>Liczniki CWU</t>
  </si>
  <si>
    <t>Liczniki oświetlenia</t>
  </si>
  <si>
    <t>Pompa obiegowa</t>
  </si>
  <si>
    <t>Czujnik pogodowy</t>
  </si>
  <si>
    <t>Robocizna</t>
  </si>
  <si>
    <t xml:space="preserve">Materiały pomocnicze (kable, złączki, gniazda, przejściówki, itp., niezbędne do wykonania zadania) </t>
  </si>
  <si>
    <t>WYCENA WYKONAWCY</t>
  </si>
  <si>
    <t>Licznik poboru energii</t>
  </si>
  <si>
    <t xml:space="preserve">Montaż 1 szt. licznika poboru energii przez pompę obiegową. Cechy produktu:                                                                                             Obsługuje do 8 A przy 240 VAC.
Wzmacniacz sygnału Wi-Fi i brama Bluetooth.
Precyzyjny pomiar mocy w czasie rzeczywistym. 
Obsługuje skrypty, webhooki, MQTT, WebSocket, HTTPS, UDP, TLS i niestandardowe certyfikaty.
Obsługuje komunikację KNXnet / IP.                                                                                                                                                                         Montaż w istniejącej puszce elektrycznej fi 63. </t>
  </si>
  <si>
    <t xml:space="preserve">Montaż 19 sztuk liczników oświetleniowych.  Cechy produktu:                                                                                                                                                                                                                  Obsługuje do 8 A przy 240 VAC.
Wzmacniacz sygnału Wi-Fi i brama Bluetooth.
Precyzyjny pomiar mocy w czasie rzeczywistym. 
Obsługuje skrypty, webhooki, MQTT, WebSocket, HTTPS, UDP, TLS i niestandardowe certyfikaty.
Obsługuje komunikację KNXnet / IP,                                                                                                                                                                    Montaż w szafkach elektrycznych natynkowych w odległości nie większej niż 1 m od poszczególnych rozdzielnic.                                                                </t>
  </si>
  <si>
    <t xml:space="preserve">Montaż 16 sztuk liczników CWU. Cechy produktu:                                                                                                                     Obsługuje do 8 A przy 240 VAC.
Wzmacniacz sygnału Wi-Fi i brama Bluetooth.
Precyzyjny pomiar mocy w czasie rzeczywistym. 
Obsługuje skrypty, webhooki, MQTT, WebSocket, HTTPS, UDP, TLS i niestandardowe certyfikaty.
Obsługuje komunikację KNXnet / IP.                                                                                                                                                                     Montaż w istniejących puszkach elektrycznych fi 63.                                                                                                                                 </t>
  </si>
  <si>
    <t>Montaż 1 sztuki naściennego zewnętrznego czujnika pogodowego.  Cechy produktu:                                                                                                                             gotowy do współpracy z dobranym BMS. Obsługuje niezbędne skrypty i niestandardowe certyfikaty.
Obsługuje komunikację KNXnet / IP.</t>
  </si>
  <si>
    <t>A</t>
  </si>
  <si>
    <t>B</t>
  </si>
  <si>
    <t>C</t>
  </si>
  <si>
    <t xml:space="preserve">Składający ofertę winien we własnym zakresie sprawdzić i upewnić się, co do poprawności formuł excela i poprawnego zliczenia wszystkich wartości. Za błędne oszacowanie zamówienia Zamawiający nie odpowiada. </t>
  </si>
  <si>
    <t>Zebrana w tym arkuszu kwota powinna być końcową kwotą ryczałtową, za jaką Wykonawca wykona zadanie.</t>
  </si>
  <si>
    <t>UWAGA, OBOWIĄZKIEM KOSZTORYSANTA JEST ZAPOZNANIE SIĘ Z PONIŻSZYMI UWAGAMI!</t>
  </si>
  <si>
    <t>Opis cech technicznych, parametrów, funkcjonalności i innych wymagań dla poszczególnych urządzeń i materiałów znajduje się w zakładkach niniejszego formularza i stanowi podstawę do wyceny.</t>
  </si>
  <si>
    <t xml:space="preserve">W związku z powyższym należy rozpocząć wycenę od wypełnienia poszczególnych zakładek - od "BMS" do "Czujnika pogodowego". Kwoty tam wpisane przeniosą się do tabeli. </t>
  </si>
  <si>
    <t>D</t>
  </si>
  <si>
    <t>Załącznik nr 11 - zestawienie cen sprzętów, urządzeń, robocizny i innych materiałów do BMS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</si>
</sst>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rgb="FFC00000"/>
      <name val="Czcionka tekstu podstawowego"/>
      <charset val="238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2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4"/>
  <sheetViews>
    <sheetView tabSelected="1" zoomScaleNormal="100" workbookViewId="0">
      <selection activeCell="B28" sqref="B28"/>
    </sheetView>
  </sheetViews>
  <sheetFormatPr defaultRowHeight="13.8"/>
  <cols>
    <col min="1" max="1" width="5.3984375" customWidth="1"/>
    <col min="2" max="2" width="39.19921875" customWidth="1"/>
    <col min="3" max="3" width="13.296875" customWidth="1"/>
    <col min="4" max="4" width="10.19921875" customWidth="1"/>
    <col min="5" max="5" width="13.5" customWidth="1"/>
  </cols>
  <sheetData>
    <row r="1" spans="1:16" ht="14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4">
      <c r="A2" s="32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.4">
      <c r="A4" s="2"/>
      <c r="B4" s="21" t="s">
        <v>49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4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8.05" customHeight="1">
      <c r="A6" s="11" t="s">
        <v>30</v>
      </c>
      <c r="B6" s="11" t="s">
        <v>40</v>
      </c>
      <c r="C6" s="11" t="s">
        <v>27</v>
      </c>
      <c r="D6" s="11" t="s">
        <v>28</v>
      </c>
      <c r="E6" s="11" t="s">
        <v>29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" customFormat="1" ht="39.6" customHeight="1">
      <c r="A7" s="11">
        <v>1</v>
      </c>
      <c r="B7" s="41" t="s">
        <v>0</v>
      </c>
      <c r="C7" s="33">
        <v>0</v>
      </c>
      <c r="D7" s="33">
        <v>0</v>
      </c>
      <c r="E7" s="33">
        <v>0</v>
      </c>
      <c r="F7" s="3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8.05" customHeight="1">
      <c r="A8" s="11">
        <v>2</v>
      </c>
      <c r="B8" s="41" t="s">
        <v>38</v>
      </c>
      <c r="C8" s="33">
        <f>BMS!F5</f>
        <v>0</v>
      </c>
      <c r="D8" s="33">
        <f>BMS!G5</f>
        <v>0</v>
      </c>
      <c r="E8" s="33">
        <f>BMS!H5</f>
        <v>0</v>
      </c>
      <c r="F8" s="3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8.05" customHeight="1">
      <c r="A9" s="11">
        <v>3</v>
      </c>
      <c r="B9" s="41" t="s">
        <v>41</v>
      </c>
      <c r="C9" s="33">
        <f>Termostaty!F35</f>
        <v>0</v>
      </c>
      <c r="D9" s="33">
        <f>Termostaty!G35</f>
        <v>0</v>
      </c>
      <c r="E9" s="33">
        <f>Termostaty!H35</f>
        <v>0</v>
      </c>
      <c r="F9" s="3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8.05" customHeight="1">
      <c r="A10" s="11">
        <v>4</v>
      </c>
      <c r="B10" s="41" t="s">
        <v>42</v>
      </c>
      <c r="C10" s="33">
        <f>'Węzeł cieplny'!F4</f>
        <v>0</v>
      </c>
      <c r="D10" s="33">
        <f>'Węzeł cieplny'!G4</f>
        <v>0</v>
      </c>
      <c r="E10" s="33">
        <f>'Węzeł cieplny'!H4</f>
        <v>0</v>
      </c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8.05" customHeight="1">
      <c r="A11" s="11">
        <v>5</v>
      </c>
      <c r="B11" s="41" t="s">
        <v>43</v>
      </c>
      <c r="C11" s="33">
        <f>'Liczniki CWU'!F4</f>
        <v>0</v>
      </c>
      <c r="D11" s="33">
        <f>'Liczniki CWU'!G4</f>
        <v>0</v>
      </c>
      <c r="E11" s="33">
        <f>'Liczniki CWU'!H4</f>
        <v>0</v>
      </c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8.05" customHeight="1">
      <c r="A12" s="11">
        <v>6</v>
      </c>
      <c r="B12" s="41" t="s">
        <v>44</v>
      </c>
      <c r="C12" s="33">
        <f>'Liczniki oświetlenia'!F5</f>
        <v>0</v>
      </c>
      <c r="D12" s="33">
        <f>'Liczniki oświetlenia'!G5</f>
        <v>0</v>
      </c>
      <c r="E12" s="33">
        <f>'Liczniki oświetlenia'!H5</f>
        <v>0</v>
      </c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8.05" customHeight="1">
      <c r="A13" s="11">
        <v>7</v>
      </c>
      <c r="B13" s="41" t="s">
        <v>36</v>
      </c>
      <c r="C13" s="33">
        <f>'Licznik wody'!F5</f>
        <v>0</v>
      </c>
      <c r="D13" s="33">
        <f>'Licznik wody'!G5</f>
        <v>0</v>
      </c>
      <c r="E13" s="33">
        <f>'Licznik wody'!H5</f>
        <v>0</v>
      </c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8.05" customHeight="1">
      <c r="A14" s="11">
        <v>8</v>
      </c>
      <c r="B14" s="41" t="s">
        <v>45</v>
      </c>
      <c r="C14" s="33">
        <f>'Pompa obiegowa'!F5</f>
        <v>0</v>
      </c>
      <c r="D14" s="33">
        <f>'Pompa obiegowa'!G5</f>
        <v>0</v>
      </c>
      <c r="E14" s="33">
        <f>'Pompa obiegowa'!H5</f>
        <v>0</v>
      </c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8.05" customHeight="1">
      <c r="A15" s="11">
        <v>9</v>
      </c>
      <c r="B15" s="41" t="s">
        <v>46</v>
      </c>
      <c r="C15" s="33">
        <f>'Czujnik pogodowy'!F5</f>
        <v>0</v>
      </c>
      <c r="D15" s="33">
        <f>'Czujnik pogodowy'!G5</f>
        <v>0</v>
      </c>
      <c r="E15" s="33">
        <f>'Czujnik pogodowy'!H5</f>
        <v>0</v>
      </c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1.8" customHeight="1">
      <c r="A16" s="11">
        <v>10</v>
      </c>
      <c r="B16" s="41" t="s">
        <v>48</v>
      </c>
      <c r="C16" s="33">
        <v>0</v>
      </c>
      <c r="D16" s="33">
        <v>0</v>
      </c>
      <c r="E16" s="33">
        <v>0</v>
      </c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8.05" customHeight="1">
      <c r="A17" s="11">
        <v>11</v>
      </c>
      <c r="B17" s="41" t="s">
        <v>47</v>
      </c>
      <c r="C17" s="33">
        <v>0</v>
      </c>
      <c r="D17" s="33">
        <v>0</v>
      </c>
      <c r="E17" s="33">
        <v>0</v>
      </c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8.05" customHeight="1">
      <c r="A18" s="3"/>
      <c r="B18" s="42" t="s">
        <v>16</v>
      </c>
      <c r="C18" s="39">
        <f>SUM(C7:C17)</f>
        <v>0</v>
      </c>
      <c r="D18" s="39">
        <f>SUM(D7:D17)</f>
        <v>0</v>
      </c>
      <c r="E18" s="39">
        <f>SUM(E7:E17)</f>
        <v>0</v>
      </c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4.4">
      <c r="A19" s="3"/>
      <c r="B19" s="4"/>
      <c r="C19" s="38"/>
      <c r="D19" s="38"/>
      <c r="E19" s="38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4.4">
      <c r="A20" s="3"/>
      <c r="B20" s="4"/>
      <c r="C20" s="38"/>
      <c r="D20" s="38"/>
      <c r="E20" s="38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7.6" customHeight="1">
      <c r="A21" s="3"/>
      <c r="B21" s="47" t="s">
        <v>60</v>
      </c>
      <c r="C21" s="47"/>
      <c r="D21" s="47"/>
      <c r="E21" s="47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36.6" customHeight="1">
      <c r="A22" s="11" t="s">
        <v>55</v>
      </c>
      <c r="B22" s="45" t="s">
        <v>61</v>
      </c>
      <c r="C22" s="45"/>
      <c r="D22" s="45"/>
      <c r="E22" s="45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6" customHeight="1">
      <c r="A23" s="11" t="s">
        <v>56</v>
      </c>
      <c r="B23" s="45" t="s">
        <v>62</v>
      </c>
      <c r="C23" s="45"/>
      <c r="D23" s="45"/>
      <c r="E23" s="45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36" customHeight="1">
      <c r="A24" s="11" t="s">
        <v>57</v>
      </c>
      <c r="B24" s="46" t="s">
        <v>59</v>
      </c>
      <c r="C24" s="46"/>
      <c r="D24" s="46"/>
      <c r="E24" s="46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41.4" customHeight="1">
      <c r="A25" s="11" t="s">
        <v>63</v>
      </c>
      <c r="B25" s="46" t="s">
        <v>58</v>
      </c>
      <c r="C25" s="46"/>
      <c r="D25" s="46"/>
      <c r="E25" s="46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4.4">
      <c r="A26" s="3"/>
      <c r="B26" s="4"/>
      <c r="C26" s="3"/>
      <c r="D26" s="3"/>
      <c r="E26" s="3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4.4">
      <c r="A27" s="3"/>
      <c r="B27" s="4"/>
      <c r="C27" s="3"/>
      <c r="D27" s="3"/>
      <c r="E27" s="3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4.4">
      <c r="A28" s="3"/>
      <c r="B28" s="4"/>
      <c r="C28" s="3"/>
      <c r="D28" s="3"/>
      <c r="E28" s="3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4.4">
      <c r="A29" s="3"/>
      <c r="B29" s="4"/>
      <c r="C29" s="3"/>
      <c r="D29" s="3"/>
      <c r="E29" s="3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4.4">
      <c r="A30" s="3"/>
      <c r="B30" s="4"/>
      <c r="C30" s="3"/>
      <c r="D30" s="3"/>
      <c r="E30" s="3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4.4">
      <c r="A31" s="3"/>
      <c r="B31" s="4"/>
      <c r="C31" s="3"/>
      <c r="D31" s="3"/>
      <c r="E31" s="3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4.4">
      <c r="A32" s="3"/>
      <c r="B32" s="4"/>
      <c r="C32" s="3"/>
      <c r="D32" s="3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4.4">
      <c r="A33" s="3"/>
      <c r="B33" s="4"/>
      <c r="C33" s="3"/>
      <c r="D33" s="3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4.4">
      <c r="A34" s="3"/>
      <c r="B34" s="4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4.4">
      <c r="A35" s="3"/>
      <c r="B35" s="3"/>
      <c r="C35" s="3"/>
      <c r="D35" s="3"/>
      <c r="E35" s="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4.4">
      <c r="A36" s="3"/>
      <c r="B36" s="3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4.4">
      <c r="A37" s="3"/>
      <c r="B37" s="3"/>
      <c r="C37" s="3"/>
      <c r="D37" s="3"/>
      <c r="E37" s="3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4.4">
      <c r="A38" s="3"/>
      <c r="B38" s="3"/>
      <c r="C38" s="3"/>
      <c r="D38" s="3"/>
      <c r="E38" s="3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4.4">
      <c r="A39" s="3"/>
      <c r="B39" s="3"/>
      <c r="C39" s="3"/>
      <c r="D39" s="3"/>
      <c r="E39" s="3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4.4">
      <c r="A40" s="3"/>
      <c r="B40" s="3"/>
      <c r="C40" s="3"/>
      <c r="D40" s="3"/>
      <c r="E40" s="3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4.4">
      <c r="A41" s="3"/>
      <c r="B41" s="3"/>
      <c r="C41" s="3"/>
      <c r="D41" s="3"/>
      <c r="E41" s="3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4.4">
      <c r="A42" s="3"/>
      <c r="B42" s="3"/>
      <c r="C42" s="3"/>
      <c r="D42" s="3"/>
      <c r="E42" s="3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4.4">
      <c r="A43" s="3"/>
      <c r="B43" s="3"/>
      <c r="C43" s="3"/>
      <c r="D43" s="3"/>
      <c r="E43" s="3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4.4">
      <c r="A44" s="3"/>
      <c r="B44" s="3"/>
      <c r="C44" s="3"/>
      <c r="D44" s="3"/>
      <c r="E44" s="3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4.4">
      <c r="A45" s="3"/>
      <c r="B45" s="3"/>
      <c r="C45" s="3"/>
      <c r="D45" s="3"/>
      <c r="E45" s="3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4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4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4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4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4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4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4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4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4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4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4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4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4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4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4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4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4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4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4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4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4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4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4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4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4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4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4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4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4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4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4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4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4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4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4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4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4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4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4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4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4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4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4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4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4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4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4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4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4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4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4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4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4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4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4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4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4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4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4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4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4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4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4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4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4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4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4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4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4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4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4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4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4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4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4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4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4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4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4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4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4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4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4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4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4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4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4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4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4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4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4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4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4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4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4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4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4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4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4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4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4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4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4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4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4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4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4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4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4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4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4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4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4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4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4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4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4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4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4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4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4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4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4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4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4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4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4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4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4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4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4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4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4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4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4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4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4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4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4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4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4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4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4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4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4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4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4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4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4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4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4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4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4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4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4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4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4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4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4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4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4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4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4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4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4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4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4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4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4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4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4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4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4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4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4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4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4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4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4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4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4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4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4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4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4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4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4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4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4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4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4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4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4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4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4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4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4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4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4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4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4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4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4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4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4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4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4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4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4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4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4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4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4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4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4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4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4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4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4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4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4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4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4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4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4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4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4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4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4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4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4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4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4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4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4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4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4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4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4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4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4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4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4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4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4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4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4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4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4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4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4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4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4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4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4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4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4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4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4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</sheetData>
  <mergeCells count="5">
    <mergeCell ref="B22:E22"/>
    <mergeCell ref="B23:E23"/>
    <mergeCell ref="B24:E24"/>
    <mergeCell ref="B21:E21"/>
    <mergeCell ref="B25:E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25"/>
  <sheetViews>
    <sheetView workbookViewId="0">
      <selection activeCell="H5" sqref="H5"/>
    </sheetView>
  </sheetViews>
  <sheetFormatPr defaultRowHeight="13.8"/>
  <cols>
    <col min="1" max="1" width="4.59765625" customWidth="1"/>
    <col min="2" max="2" width="14.09765625" customWidth="1"/>
    <col min="3" max="3" width="24.19921875" customWidth="1"/>
    <col min="5" max="5" width="11" customWidth="1"/>
    <col min="6" max="6" width="9.8984375" customWidth="1"/>
    <col min="7" max="7" width="9.796875" customWidth="1"/>
    <col min="8" max="8" width="13.69921875" customWidth="1"/>
  </cols>
  <sheetData>
    <row r="3" spans="1:8" s="31" customFormat="1" ht="41.4">
      <c r="A3" s="18" t="s">
        <v>30</v>
      </c>
      <c r="B3" s="18" t="s">
        <v>21</v>
      </c>
      <c r="C3" s="18" t="s">
        <v>22</v>
      </c>
      <c r="D3" s="18" t="s">
        <v>25</v>
      </c>
      <c r="E3" s="18" t="s">
        <v>26</v>
      </c>
      <c r="F3" s="18" t="s">
        <v>27</v>
      </c>
      <c r="G3" s="18" t="s">
        <v>28</v>
      </c>
      <c r="H3" s="18" t="s">
        <v>29</v>
      </c>
    </row>
    <row r="4" spans="1:8" ht="14.4">
      <c r="A4" s="17" t="s">
        <v>24</v>
      </c>
      <c r="B4" s="16" t="s">
        <v>38</v>
      </c>
      <c r="C4" s="30"/>
      <c r="D4" s="17">
        <v>1</v>
      </c>
      <c r="E4" s="20">
        <v>0</v>
      </c>
      <c r="F4" s="20">
        <f>D4*E4</f>
        <v>0</v>
      </c>
      <c r="G4" s="20">
        <f>F4*0.23</f>
        <v>0</v>
      </c>
      <c r="H4" s="20">
        <f>F4+G4</f>
        <v>0</v>
      </c>
    </row>
    <row r="5" spans="1:8" ht="14.4">
      <c r="A5" s="14"/>
      <c r="B5" s="13"/>
      <c r="C5" s="13"/>
      <c r="D5" s="13"/>
      <c r="E5" s="34" t="s">
        <v>16</v>
      </c>
      <c r="F5" s="35">
        <f>F4</f>
        <v>0</v>
      </c>
      <c r="G5" s="35">
        <f t="shared" ref="G5:H5" si="0">G4</f>
        <v>0</v>
      </c>
      <c r="H5" s="35">
        <f t="shared" si="0"/>
        <v>0</v>
      </c>
    </row>
    <row r="6" spans="1:8">
      <c r="F6" s="40"/>
    </row>
    <row r="8" spans="1:8">
      <c r="B8" s="28" t="s">
        <v>19</v>
      </c>
    </row>
    <row r="9" spans="1:8">
      <c r="B9" s="48" t="s">
        <v>39</v>
      </c>
      <c r="C9" s="48"/>
      <c r="D9" s="48"/>
      <c r="E9" s="48"/>
      <c r="F9" s="48"/>
      <c r="G9" s="48"/>
      <c r="H9" s="48"/>
    </row>
    <row r="10" spans="1:8">
      <c r="B10" s="48"/>
      <c r="C10" s="48"/>
      <c r="D10" s="48"/>
      <c r="E10" s="48"/>
      <c r="F10" s="48"/>
      <c r="G10" s="48"/>
      <c r="H10" s="48"/>
    </row>
    <row r="11" spans="1:8">
      <c r="B11" s="48"/>
      <c r="C11" s="48"/>
      <c r="D11" s="48"/>
      <c r="E11" s="48"/>
      <c r="F11" s="48"/>
      <c r="G11" s="48"/>
      <c r="H11" s="48"/>
    </row>
    <row r="12" spans="1:8">
      <c r="B12" s="48"/>
      <c r="C12" s="48"/>
      <c r="D12" s="48"/>
      <c r="E12" s="48"/>
      <c r="F12" s="48"/>
      <c r="G12" s="48"/>
      <c r="H12" s="48"/>
    </row>
    <row r="13" spans="1:8">
      <c r="B13" s="48"/>
      <c r="C13" s="48"/>
      <c r="D13" s="48"/>
      <c r="E13" s="48"/>
      <c r="F13" s="48"/>
      <c r="G13" s="48"/>
      <c r="H13" s="48"/>
    </row>
    <row r="14" spans="1:8">
      <c r="B14" s="48"/>
      <c r="C14" s="48"/>
      <c r="D14" s="48"/>
      <c r="E14" s="48"/>
      <c r="F14" s="48"/>
      <c r="G14" s="48"/>
      <c r="H14" s="48"/>
    </row>
    <row r="15" spans="1:8">
      <c r="B15" s="48"/>
      <c r="C15" s="48"/>
      <c r="D15" s="48"/>
      <c r="E15" s="48"/>
      <c r="F15" s="48"/>
      <c r="G15" s="48"/>
      <c r="H15" s="48"/>
    </row>
    <row r="16" spans="1:8">
      <c r="B16" s="48"/>
      <c r="C16" s="48"/>
      <c r="D16" s="48"/>
      <c r="E16" s="48"/>
      <c r="F16" s="48"/>
      <c r="G16" s="48"/>
      <c r="H16" s="48"/>
    </row>
    <row r="17" spans="2:8">
      <c r="B17" s="48"/>
      <c r="C17" s="48"/>
      <c r="D17" s="48"/>
      <c r="E17" s="48"/>
      <c r="F17" s="48"/>
      <c r="G17" s="48"/>
      <c r="H17" s="48"/>
    </row>
    <row r="18" spans="2:8">
      <c r="B18" s="48"/>
      <c r="C18" s="48"/>
      <c r="D18" s="48"/>
      <c r="E18" s="48"/>
      <c r="F18" s="48"/>
      <c r="G18" s="48"/>
      <c r="H18" s="48"/>
    </row>
    <row r="19" spans="2:8">
      <c r="B19" s="48"/>
      <c r="C19" s="48"/>
      <c r="D19" s="48"/>
      <c r="E19" s="48"/>
      <c r="F19" s="48"/>
      <c r="G19" s="48"/>
      <c r="H19" s="48"/>
    </row>
    <row r="20" spans="2:8">
      <c r="B20" s="48"/>
      <c r="C20" s="48"/>
      <c r="D20" s="48"/>
      <c r="E20" s="48"/>
      <c r="F20" s="48"/>
      <c r="G20" s="48"/>
      <c r="H20" s="48"/>
    </row>
    <row r="21" spans="2:8">
      <c r="B21" s="48"/>
      <c r="C21" s="48"/>
      <c r="D21" s="48"/>
      <c r="E21" s="48"/>
      <c r="F21" s="48"/>
      <c r="G21" s="48"/>
      <c r="H21" s="48"/>
    </row>
    <row r="22" spans="2:8">
      <c r="B22" s="48"/>
      <c r="C22" s="48"/>
      <c r="D22" s="48"/>
      <c r="E22" s="48"/>
      <c r="F22" s="48"/>
      <c r="G22" s="48"/>
      <c r="H22" s="48"/>
    </row>
    <row r="23" spans="2:8">
      <c r="B23" s="48"/>
      <c r="C23" s="48"/>
      <c r="D23" s="48"/>
      <c r="E23" s="48"/>
      <c r="F23" s="48"/>
      <c r="G23" s="48"/>
      <c r="H23" s="48"/>
    </row>
    <row r="24" spans="2:8">
      <c r="B24" s="48"/>
      <c r="C24" s="48"/>
      <c r="D24" s="48"/>
      <c r="E24" s="48"/>
      <c r="F24" s="48"/>
      <c r="G24" s="48"/>
      <c r="H24" s="48"/>
    </row>
    <row r="25" spans="2:8">
      <c r="B25" s="48"/>
      <c r="C25" s="48"/>
      <c r="D25" s="48"/>
      <c r="E25" s="48"/>
      <c r="F25" s="48"/>
      <c r="G25" s="48"/>
      <c r="H25" s="48"/>
    </row>
  </sheetData>
  <mergeCells count="1">
    <mergeCell ref="B9:H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H49"/>
  <sheetViews>
    <sheetView workbookViewId="0">
      <selection activeCell="K27" sqref="K27"/>
    </sheetView>
  </sheetViews>
  <sheetFormatPr defaultRowHeight="13.8"/>
  <cols>
    <col min="1" max="1" width="4.69921875" customWidth="1"/>
    <col min="2" max="2" width="21.09765625" customWidth="1"/>
    <col min="3" max="3" width="17.69921875" customWidth="1"/>
    <col min="4" max="4" width="12.19921875" customWidth="1"/>
    <col min="5" max="5" width="11" customWidth="1"/>
    <col min="6" max="6" width="10.3984375" customWidth="1"/>
    <col min="7" max="7" width="9.796875" customWidth="1"/>
    <col min="8" max="8" width="11" customWidth="1"/>
  </cols>
  <sheetData>
    <row r="3" spans="2:7" s="31" customFormat="1" ht="43.2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2:7" ht="14.4">
      <c r="B4" s="49" t="s">
        <v>7</v>
      </c>
      <c r="C4" s="11"/>
      <c r="D4" s="6" t="s">
        <v>8</v>
      </c>
      <c r="E4" s="6">
        <v>2</v>
      </c>
      <c r="F4" s="6">
        <f>E4</f>
        <v>2</v>
      </c>
      <c r="G4" s="6">
        <v>1</v>
      </c>
    </row>
    <row r="5" spans="2:7" ht="14.4">
      <c r="B5" s="49"/>
      <c r="C5" s="11"/>
      <c r="D5" s="6" t="s">
        <v>9</v>
      </c>
      <c r="E5" s="6">
        <v>4</v>
      </c>
      <c r="F5" s="6">
        <f>E5-1</f>
        <v>3</v>
      </c>
      <c r="G5" s="6">
        <v>1</v>
      </c>
    </row>
    <row r="6" spans="2:7" ht="14.4">
      <c r="B6" s="49"/>
      <c r="C6" s="11"/>
      <c r="D6" s="6" t="s">
        <v>10</v>
      </c>
      <c r="E6" s="6">
        <v>6</v>
      </c>
      <c r="F6" s="6">
        <f>E6-1</f>
        <v>5</v>
      </c>
      <c r="G6" s="6">
        <v>1</v>
      </c>
    </row>
    <row r="7" spans="2:7" ht="14.4">
      <c r="B7" s="49" t="s">
        <v>11</v>
      </c>
      <c r="C7" s="11">
        <v>111</v>
      </c>
      <c r="D7" s="6" t="s">
        <v>15</v>
      </c>
      <c r="E7" s="6">
        <v>2</v>
      </c>
      <c r="F7" s="6">
        <f t="shared" ref="F7:F28" si="0">E7</f>
        <v>2</v>
      </c>
      <c r="G7" s="6">
        <v>1</v>
      </c>
    </row>
    <row r="8" spans="2:7" ht="14.4">
      <c r="B8" s="49"/>
      <c r="C8" s="11">
        <v>112</v>
      </c>
      <c r="D8" s="6" t="s">
        <v>15</v>
      </c>
      <c r="E8" s="6">
        <v>2</v>
      </c>
      <c r="F8" s="6">
        <f t="shared" si="0"/>
        <v>2</v>
      </c>
      <c r="G8" s="6">
        <v>1</v>
      </c>
    </row>
    <row r="9" spans="2:7" ht="14.4">
      <c r="B9" s="49"/>
      <c r="C9" s="11">
        <v>113</v>
      </c>
      <c r="D9" s="6" t="s">
        <v>15</v>
      </c>
      <c r="E9" s="6">
        <v>1</v>
      </c>
      <c r="F9" s="6">
        <f t="shared" si="0"/>
        <v>1</v>
      </c>
      <c r="G9" s="6">
        <v>1</v>
      </c>
    </row>
    <row r="10" spans="2:7" ht="14.4">
      <c r="B10" s="49"/>
      <c r="C10" s="11">
        <v>115</v>
      </c>
      <c r="D10" s="6" t="s">
        <v>15</v>
      </c>
      <c r="E10" s="6">
        <v>2</v>
      </c>
      <c r="F10" s="6">
        <f t="shared" si="0"/>
        <v>2</v>
      </c>
      <c r="G10" s="6">
        <v>1</v>
      </c>
    </row>
    <row r="11" spans="2:7" ht="14.4">
      <c r="B11" s="49"/>
      <c r="C11" s="11">
        <v>116</v>
      </c>
      <c r="D11" s="6" t="s">
        <v>15</v>
      </c>
      <c r="E11" s="6">
        <v>2</v>
      </c>
      <c r="F11" s="6">
        <f t="shared" si="0"/>
        <v>2</v>
      </c>
      <c r="G11" s="6">
        <v>1</v>
      </c>
    </row>
    <row r="12" spans="2:7" ht="14.4">
      <c r="B12" s="49"/>
      <c r="C12" s="11">
        <v>117</v>
      </c>
      <c r="D12" s="6" t="s">
        <v>15</v>
      </c>
      <c r="E12" s="6">
        <v>2</v>
      </c>
      <c r="F12" s="6">
        <f t="shared" si="0"/>
        <v>2</v>
      </c>
      <c r="G12" s="6">
        <v>1</v>
      </c>
    </row>
    <row r="13" spans="2:7" ht="14.4">
      <c r="B13" s="49"/>
      <c r="C13" s="11">
        <v>118</v>
      </c>
      <c r="D13" s="6" t="s">
        <v>15</v>
      </c>
      <c r="E13" s="6">
        <v>2</v>
      </c>
      <c r="F13" s="6">
        <f t="shared" si="0"/>
        <v>2</v>
      </c>
      <c r="G13" s="6">
        <v>1</v>
      </c>
    </row>
    <row r="14" spans="2:7" ht="14.4">
      <c r="B14" s="49"/>
      <c r="C14" s="11">
        <v>119</v>
      </c>
      <c r="D14" s="6" t="s">
        <v>15</v>
      </c>
      <c r="E14" s="6">
        <v>1</v>
      </c>
      <c r="F14" s="6">
        <f t="shared" si="0"/>
        <v>1</v>
      </c>
      <c r="G14" s="6">
        <v>1</v>
      </c>
    </row>
    <row r="15" spans="2:7" ht="14.4">
      <c r="B15" s="49" t="s">
        <v>12</v>
      </c>
      <c r="C15" s="11">
        <v>208</v>
      </c>
      <c r="D15" s="6" t="s">
        <v>15</v>
      </c>
      <c r="E15" s="6">
        <v>1</v>
      </c>
      <c r="F15" s="6">
        <f t="shared" si="0"/>
        <v>1</v>
      </c>
      <c r="G15" s="6">
        <v>1</v>
      </c>
    </row>
    <row r="16" spans="2:7" ht="14.4">
      <c r="B16" s="49"/>
      <c r="C16" s="11">
        <v>212</v>
      </c>
      <c r="D16" s="6" t="s">
        <v>15</v>
      </c>
      <c r="E16" s="6">
        <v>2</v>
      </c>
      <c r="F16" s="6">
        <f t="shared" si="0"/>
        <v>2</v>
      </c>
      <c r="G16" s="6">
        <v>1</v>
      </c>
    </row>
    <row r="17" spans="1:8" ht="14.4">
      <c r="B17" s="49"/>
      <c r="C17" s="11">
        <v>213</v>
      </c>
      <c r="D17" s="6" t="s">
        <v>15</v>
      </c>
      <c r="E17" s="6">
        <v>2</v>
      </c>
      <c r="F17" s="6">
        <f t="shared" si="0"/>
        <v>2</v>
      </c>
      <c r="G17" s="6">
        <v>1</v>
      </c>
    </row>
    <row r="18" spans="1:8" ht="14.4">
      <c r="B18" s="49"/>
      <c r="C18" s="11">
        <v>214</v>
      </c>
      <c r="D18" s="6" t="s">
        <v>15</v>
      </c>
      <c r="E18" s="6">
        <v>2</v>
      </c>
      <c r="F18" s="6">
        <f t="shared" si="0"/>
        <v>2</v>
      </c>
      <c r="G18" s="6">
        <v>1</v>
      </c>
    </row>
    <row r="19" spans="1:8" ht="14.4">
      <c r="B19" s="49"/>
      <c r="C19" s="11">
        <v>215</v>
      </c>
      <c r="D19" s="6" t="s">
        <v>15</v>
      </c>
      <c r="E19" s="6">
        <v>2</v>
      </c>
      <c r="F19" s="6">
        <f t="shared" si="0"/>
        <v>2</v>
      </c>
      <c r="G19" s="6">
        <v>1</v>
      </c>
    </row>
    <row r="20" spans="1:8" ht="14.4">
      <c r="B20" s="49"/>
      <c r="C20" s="11">
        <v>216</v>
      </c>
      <c r="D20" s="6" t="s">
        <v>15</v>
      </c>
      <c r="E20" s="6">
        <v>2</v>
      </c>
      <c r="F20" s="6">
        <f t="shared" si="0"/>
        <v>2</v>
      </c>
      <c r="G20" s="6">
        <v>1</v>
      </c>
    </row>
    <row r="21" spans="1:8" ht="14.4">
      <c r="B21" s="49"/>
      <c r="C21" s="11">
        <v>217</v>
      </c>
      <c r="D21" s="6" t="s">
        <v>15</v>
      </c>
      <c r="E21" s="6">
        <v>2</v>
      </c>
      <c r="F21" s="6">
        <f t="shared" si="0"/>
        <v>2</v>
      </c>
      <c r="G21" s="6">
        <v>1</v>
      </c>
    </row>
    <row r="22" spans="1:8" ht="14.4">
      <c r="B22" s="49"/>
      <c r="C22" s="11">
        <v>218</v>
      </c>
      <c r="D22" s="6" t="s">
        <v>15</v>
      </c>
      <c r="E22" s="6">
        <v>2</v>
      </c>
      <c r="F22" s="6">
        <f t="shared" si="0"/>
        <v>2</v>
      </c>
      <c r="G22" s="6">
        <v>1</v>
      </c>
    </row>
    <row r="23" spans="1:8" ht="14.4">
      <c r="B23" s="49"/>
      <c r="C23" s="11">
        <v>219</v>
      </c>
      <c r="D23" s="6" t="s">
        <v>15</v>
      </c>
      <c r="E23" s="6">
        <v>2</v>
      </c>
      <c r="F23" s="6">
        <f t="shared" si="0"/>
        <v>2</v>
      </c>
      <c r="G23" s="6">
        <v>1</v>
      </c>
    </row>
    <row r="24" spans="1:8" ht="14.4">
      <c r="B24" s="49"/>
      <c r="C24" s="11">
        <v>220</v>
      </c>
      <c r="D24" s="6" t="s">
        <v>15</v>
      </c>
      <c r="E24" s="6">
        <v>1</v>
      </c>
      <c r="F24" s="6">
        <f t="shared" si="0"/>
        <v>1</v>
      </c>
      <c r="G24" s="6">
        <v>1</v>
      </c>
    </row>
    <row r="25" spans="1:8" ht="14.4">
      <c r="B25" s="49" t="s">
        <v>13</v>
      </c>
      <c r="C25" s="11"/>
      <c r="D25" s="6" t="s">
        <v>14</v>
      </c>
      <c r="E25" s="6">
        <v>2</v>
      </c>
      <c r="F25" s="6">
        <f t="shared" si="0"/>
        <v>2</v>
      </c>
      <c r="G25" s="6">
        <v>1</v>
      </c>
    </row>
    <row r="26" spans="1:8" ht="14.4">
      <c r="B26" s="49"/>
      <c r="C26" s="11">
        <v>305</v>
      </c>
      <c r="D26" s="6" t="s">
        <v>15</v>
      </c>
      <c r="E26" s="6">
        <v>2</v>
      </c>
      <c r="F26" s="6">
        <f t="shared" si="0"/>
        <v>2</v>
      </c>
      <c r="G26" s="6">
        <v>1</v>
      </c>
    </row>
    <row r="27" spans="1:8" ht="14.4">
      <c r="B27" s="49"/>
      <c r="C27" s="11">
        <v>307</v>
      </c>
      <c r="D27" s="6" t="s">
        <v>15</v>
      </c>
      <c r="E27" s="6">
        <v>5</v>
      </c>
      <c r="F27" s="6">
        <f>E27-1</f>
        <v>4</v>
      </c>
      <c r="G27" s="6">
        <v>1</v>
      </c>
    </row>
    <row r="28" spans="1:8" ht="14.4">
      <c r="B28" s="49"/>
      <c r="C28" s="11">
        <v>308</v>
      </c>
      <c r="D28" s="6" t="s">
        <v>15</v>
      </c>
      <c r="E28" s="6">
        <v>1</v>
      </c>
      <c r="F28" s="6">
        <f t="shared" si="0"/>
        <v>1</v>
      </c>
      <c r="G28" s="6">
        <v>1</v>
      </c>
    </row>
    <row r="29" spans="1:8" ht="14.4">
      <c r="B29" s="7"/>
      <c r="C29" s="7"/>
      <c r="D29" s="10" t="s">
        <v>16</v>
      </c>
      <c r="E29" s="6">
        <f>SUM(E4:E28)</f>
        <v>54</v>
      </c>
      <c r="F29" s="6">
        <f>SUM(F4:F28)</f>
        <v>51</v>
      </c>
      <c r="G29" s="6">
        <f>SUM(G4:G28)</f>
        <v>25</v>
      </c>
    </row>
    <row r="30" spans="1:8" ht="14.4">
      <c r="B30" s="7"/>
      <c r="C30" s="7"/>
      <c r="D30" s="8"/>
      <c r="E30" s="7"/>
      <c r="F30" s="9"/>
      <c r="G30" s="9"/>
    </row>
    <row r="31" spans="1:8" ht="14.4">
      <c r="B31" s="7"/>
      <c r="C31" s="7"/>
      <c r="D31" s="8"/>
      <c r="E31" s="7"/>
      <c r="F31" s="9"/>
      <c r="G31" s="9"/>
    </row>
    <row r="32" spans="1:8" ht="41.4">
      <c r="A32" s="17" t="s">
        <v>30</v>
      </c>
      <c r="B32" s="17" t="s">
        <v>21</v>
      </c>
      <c r="C32" s="18" t="s">
        <v>22</v>
      </c>
      <c r="D32" s="18" t="s">
        <v>25</v>
      </c>
      <c r="E32" s="18" t="s">
        <v>26</v>
      </c>
      <c r="F32" s="18" t="s">
        <v>27</v>
      </c>
      <c r="G32" s="18" t="s">
        <v>28</v>
      </c>
      <c r="H32" s="18" t="s">
        <v>29</v>
      </c>
    </row>
    <row r="33" spans="1:8">
      <c r="A33" s="17" t="s">
        <v>24</v>
      </c>
      <c r="B33" s="17" t="s">
        <v>35</v>
      </c>
      <c r="C33" s="18"/>
      <c r="D33" s="18">
        <v>51</v>
      </c>
      <c r="E33" s="44">
        <v>0</v>
      </c>
      <c r="F33" s="44">
        <f>D33*E33</f>
        <v>0</v>
      </c>
      <c r="G33" s="44">
        <f>F33*0.23</f>
        <v>0</v>
      </c>
      <c r="H33" s="44">
        <f>F33+G33</f>
        <v>0</v>
      </c>
    </row>
    <row r="34" spans="1:8" ht="14.4">
      <c r="A34" s="19" t="s">
        <v>23</v>
      </c>
      <c r="B34" s="17" t="s">
        <v>34</v>
      </c>
      <c r="C34" s="30"/>
      <c r="D34" s="17">
        <v>25</v>
      </c>
      <c r="E34" s="43">
        <v>0</v>
      </c>
      <c r="F34" s="43">
        <f>D34*E34</f>
        <v>0</v>
      </c>
      <c r="G34" s="44">
        <f>F34*0.23</f>
        <v>0</v>
      </c>
      <c r="H34" s="44">
        <f>F34+G34</f>
        <v>0</v>
      </c>
    </row>
    <row r="35" spans="1:8" ht="14.4">
      <c r="A35" s="14"/>
      <c r="B35" s="13"/>
      <c r="C35" s="13"/>
      <c r="D35" s="13"/>
      <c r="E35" s="34" t="s">
        <v>16</v>
      </c>
      <c r="F35" s="35">
        <f>SUM(F33:F34)</f>
        <v>0</v>
      </c>
      <c r="G35" s="35">
        <f t="shared" ref="G35:H35" si="1">SUM(G33:G34)</f>
        <v>0</v>
      </c>
      <c r="H35" s="35">
        <f t="shared" si="1"/>
        <v>0</v>
      </c>
    </row>
    <row r="36" spans="1:8" ht="14.4">
      <c r="B36" s="7"/>
      <c r="C36" s="7"/>
      <c r="D36" s="8"/>
      <c r="E36" s="7"/>
      <c r="F36" s="9"/>
      <c r="G36" s="9"/>
    </row>
    <row r="37" spans="1:8" ht="14.4">
      <c r="B37" s="7"/>
      <c r="C37" s="7"/>
      <c r="D37" s="8"/>
      <c r="E37" s="7"/>
      <c r="F37" s="9"/>
      <c r="G37" s="9"/>
    </row>
    <row r="38" spans="1:8" ht="14.4">
      <c r="B38" s="12" t="s">
        <v>17</v>
      </c>
      <c r="C38" s="7"/>
      <c r="D38" s="7"/>
      <c r="E38" s="7"/>
      <c r="F38" s="7"/>
      <c r="G38" s="7"/>
    </row>
    <row r="39" spans="1:8" ht="14.4" customHeight="1">
      <c r="B39" s="48" t="s">
        <v>18</v>
      </c>
      <c r="C39" s="48"/>
      <c r="D39" s="48"/>
      <c r="E39" s="48"/>
      <c r="F39" s="48"/>
      <c r="G39" s="48"/>
    </row>
    <row r="40" spans="1:8" ht="14.4" customHeight="1">
      <c r="B40" s="48"/>
      <c r="C40" s="48"/>
      <c r="D40" s="48"/>
      <c r="E40" s="48"/>
      <c r="F40" s="48"/>
      <c r="G40" s="48"/>
    </row>
    <row r="41" spans="1:8" ht="14.4" customHeight="1">
      <c r="B41" s="48"/>
      <c r="C41" s="48"/>
      <c r="D41" s="48"/>
      <c r="E41" s="48"/>
      <c r="F41" s="48"/>
      <c r="G41" s="48"/>
    </row>
    <row r="42" spans="1:8" ht="14.4" customHeight="1">
      <c r="B42" s="48"/>
      <c r="C42" s="48"/>
      <c r="D42" s="48"/>
      <c r="E42" s="48"/>
      <c r="F42" s="48"/>
      <c r="G42" s="48"/>
    </row>
    <row r="43" spans="1:8" ht="14.4" customHeight="1">
      <c r="B43" s="48"/>
      <c r="C43" s="48"/>
      <c r="D43" s="48"/>
      <c r="E43" s="48"/>
      <c r="F43" s="48"/>
      <c r="G43" s="48"/>
    </row>
    <row r="44" spans="1:8" ht="14.4" customHeight="1">
      <c r="B44" s="48"/>
      <c r="C44" s="48"/>
      <c r="D44" s="48"/>
      <c r="E44" s="48"/>
      <c r="F44" s="48"/>
      <c r="G44" s="48"/>
    </row>
    <row r="45" spans="1:8" ht="14.4" customHeight="1">
      <c r="B45" s="48"/>
      <c r="C45" s="48"/>
      <c r="D45" s="48"/>
      <c r="E45" s="48"/>
      <c r="F45" s="48"/>
      <c r="G45" s="48"/>
    </row>
    <row r="46" spans="1:8" ht="14.4" customHeight="1">
      <c r="B46" s="48"/>
      <c r="C46" s="48"/>
      <c r="D46" s="48"/>
      <c r="E46" s="48"/>
      <c r="F46" s="48"/>
      <c r="G46" s="48"/>
    </row>
    <row r="47" spans="1:8" ht="14.4" customHeight="1">
      <c r="B47" s="48"/>
      <c r="C47" s="48"/>
      <c r="D47" s="48"/>
      <c r="E47" s="48"/>
      <c r="F47" s="48"/>
      <c r="G47" s="48"/>
    </row>
    <row r="48" spans="1:8" ht="14.4" customHeight="1">
      <c r="B48" s="48"/>
      <c r="C48" s="48"/>
      <c r="D48" s="48"/>
      <c r="E48" s="48"/>
      <c r="F48" s="48"/>
      <c r="G48" s="48"/>
    </row>
    <row r="49" spans="2:7" ht="14.4" customHeight="1">
      <c r="B49" s="48"/>
      <c r="C49" s="48"/>
      <c r="D49" s="48"/>
      <c r="E49" s="48"/>
      <c r="F49" s="48"/>
      <c r="G49" s="48"/>
    </row>
  </sheetData>
  <mergeCells count="5">
    <mergeCell ref="B4:B6"/>
    <mergeCell ref="B7:B14"/>
    <mergeCell ref="B15:B24"/>
    <mergeCell ref="B25:B28"/>
    <mergeCell ref="B39:G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H4" sqref="H4"/>
    </sheetView>
  </sheetViews>
  <sheetFormatPr defaultRowHeight="13.8"/>
  <cols>
    <col min="1" max="1" width="5.5" customWidth="1"/>
    <col min="2" max="2" width="14" customWidth="1"/>
    <col min="3" max="3" width="34.09765625" customWidth="1"/>
    <col min="4" max="4" width="9.8984375" customWidth="1"/>
    <col min="5" max="5" width="11.296875" customWidth="1"/>
    <col min="6" max="6" width="12.59765625" customWidth="1"/>
    <col min="7" max="7" width="9" customWidth="1"/>
    <col min="8" max="8" width="10.59765625" customWidth="1"/>
  </cols>
  <sheetData>
    <row r="1" spans="1:10" ht="14.4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41.4">
      <c r="A2" s="17" t="s">
        <v>30</v>
      </c>
      <c r="B2" s="17" t="s">
        <v>21</v>
      </c>
      <c r="C2" s="18" t="s">
        <v>22</v>
      </c>
      <c r="D2" s="18" t="s">
        <v>25</v>
      </c>
      <c r="E2" s="18" t="s">
        <v>26</v>
      </c>
      <c r="F2" s="18" t="s">
        <v>27</v>
      </c>
      <c r="G2" s="18" t="s">
        <v>28</v>
      </c>
      <c r="H2" s="18" t="s">
        <v>29</v>
      </c>
      <c r="I2" s="7"/>
      <c r="J2" s="7"/>
    </row>
    <row r="3" spans="1:10" ht="14.4">
      <c r="A3" s="15" t="s">
        <v>24</v>
      </c>
      <c r="B3" s="16" t="s">
        <v>20</v>
      </c>
      <c r="C3" s="30"/>
      <c r="D3" s="17">
        <v>1</v>
      </c>
      <c r="E3" s="20">
        <v>0</v>
      </c>
      <c r="F3" s="20">
        <f>D3*E3</f>
        <v>0</v>
      </c>
      <c r="G3" s="20">
        <f>F3*0.23</f>
        <v>0</v>
      </c>
      <c r="H3" s="20">
        <f>F3+G3</f>
        <v>0</v>
      </c>
      <c r="I3" s="7"/>
      <c r="J3" s="7"/>
    </row>
    <row r="4" spans="1:10" ht="14.4">
      <c r="A4" s="14"/>
      <c r="B4" s="13"/>
      <c r="C4" s="13"/>
      <c r="D4" s="13"/>
      <c r="E4" s="34" t="s">
        <v>16</v>
      </c>
      <c r="F4" s="35">
        <f>F3</f>
        <v>0</v>
      </c>
      <c r="G4" s="35">
        <f t="shared" ref="G4:H4" si="0">G3</f>
        <v>0</v>
      </c>
      <c r="H4" s="35">
        <f t="shared" si="0"/>
        <v>0</v>
      </c>
      <c r="I4" s="7"/>
      <c r="J4" s="7"/>
    </row>
    <row r="5" spans="1:10" ht="14.4">
      <c r="A5" s="13"/>
      <c r="B5" s="13"/>
      <c r="C5" s="13"/>
      <c r="D5" s="13"/>
      <c r="E5" s="13"/>
      <c r="F5" s="13"/>
      <c r="G5" s="13"/>
      <c r="H5" s="13"/>
      <c r="I5" s="7"/>
      <c r="J5" s="7"/>
    </row>
    <row r="6" spans="1:10" ht="14.4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4.4">
      <c r="A7" s="7"/>
      <c r="B7" s="21" t="s">
        <v>19</v>
      </c>
      <c r="C7" s="7"/>
      <c r="D7" s="7"/>
      <c r="E7" s="7"/>
      <c r="F7" s="7"/>
      <c r="G7" s="7"/>
      <c r="H7" s="7"/>
      <c r="I7" s="7"/>
      <c r="J7" s="7"/>
    </row>
    <row r="8" spans="1:10" ht="14.4">
      <c r="A8" s="7"/>
      <c r="B8" s="48" t="s">
        <v>31</v>
      </c>
      <c r="C8" s="48"/>
      <c r="D8" s="48"/>
      <c r="E8" s="48"/>
      <c r="F8" s="48"/>
      <c r="G8" s="48"/>
      <c r="H8" s="48"/>
      <c r="I8" s="7"/>
      <c r="J8" s="7"/>
    </row>
    <row r="9" spans="1:10" ht="14.4">
      <c r="A9" s="7"/>
      <c r="B9" s="48"/>
      <c r="C9" s="48"/>
      <c r="D9" s="48"/>
      <c r="E9" s="48"/>
      <c r="F9" s="48"/>
      <c r="G9" s="48"/>
      <c r="H9" s="48"/>
      <c r="I9" s="7"/>
      <c r="J9" s="7"/>
    </row>
    <row r="10" spans="1:10" ht="14.4">
      <c r="A10" s="7"/>
      <c r="B10" s="48"/>
      <c r="C10" s="48"/>
      <c r="D10" s="48"/>
      <c r="E10" s="48"/>
      <c r="F10" s="48"/>
      <c r="G10" s="48"/>
      <c r="H10" s="48"/>
      <c r="I10" s="7"/>
      <c r="J10" s="7"/>
    </row>
    <row r="11" spans="1:10" ht="14.4">
      <c r="A11" s="7"/>
      <c r="B11" s="48"/>
      <c r="C11" s="48"/>
      <c r="D11" s="48"/>
      <c r="E11" s="48"/>
      <c r="F11" s="48"/>
      <c r="G11" s="48"/>
      <c r="H11" s="48"/>
      <c r="I11" s="7"/>
      <c r="J11" s="7"/>
    </row>
    <row r="12" spans="1:10" ht="14.4">
      <c r="A12" s="7"/>
      <c r="B12" s="48"/>
      <c r="C12" s="48"/>
      <c r="D12" s="48"/>
      <c r="E12" s="48"/>
      <c r="F12" s="48"/>
      <c r="G12" s="48"/>
      <c r="H12" s="48"/>
      <c r="I12" s="7"/>
      <c r="J12" s="7"/>
    </row>
    <row r="13" spans="1:10" ht="14.4">
      <c r="A13" s="7"/>
      <c r="B13" s="48"/>
      <c r="C13" s="48"/>
      <c r="D13" s="48"/>
      <c r="E13" s="48"/>
      <c r="F13" s="48"/>
      <c r="G13" s="48"/>
      <c r="H13" s="48"/>
      <c r="I13" s="7"/>
      <c r="J13" s="7"/>
    </row>
  </sheetData>
  <mergeCells count="1">
    <mergeCell ref="B8:H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15"/>
  <sheetViews>
    <sheetView workbookViewId="0">
      <selection activeCell="F4" sqref="F4"/>
    </sheetView>
  </sheetViews>
  <sheetFormatPr defaultRowHeight="13.8"/>
  <cols>
    <col min="1" max="1" width="5.8984375" customWidth="1"/>
    <col min="2" max="2" width="14.69921875" customWidth="1"/>
    <col min="3" max="3" width="23.296875" customWidth="1"/>
    <col min="4" max="4" width="9.69921875" customWidth="1"/>
    <col min="5" max="5" width="12" customWidth="1"/>
    <col min="6" max="6" width="10.19921875" customWidth="1"/>
    <col min="8" max="8" width="11" customWidth="1"/>
  </cols>
  <sheetData>
    <row r="2" spans="1:9" ht="41.4">
      <c r="A2" s="17" t="s">
        <v>30</v>
      </c>
      <c r="B2" s="17" t="s">
        <v>21</v>
      </c>
      <c r="C2" s="18" t="s">
        <v>22</v>
      </c>
      <c r="D2" s="18" t="s">
        <v>25</v>
      </c>
      <c r="E2" s="18" t="s">
        <v>26</v>
      </c>
      <c r="F2" s="18" t="s">
        <v>27</v>
      </c>
      <c r="G2" s="18" t="s">
        <v>28</v>
      </c>
      <c r="H2" s="18" t="s">
        <v>29</v>
      </c>
    </row>
    <row r="3" spans="1:9">
      <c r="A3" s="22" t="s">
        <v>24</v>
      </c>
      <c r="B3" s="23" t="s">
        <v>32</v>
      </c>
      <c r="C3" s="29"/>
      <c r="D3" s="17">
        <v>16</v>
      </c>
      <c r="E3" s="24">
        <v>0</v>
      </c>
      <c r="F3" s="24">
        <v>0</v>
      </c>
      <c r="G3" s="24">
        <f>F3*0.23</f>
        <v>0</v>
      </c>
      <c r="H3" s="24">
        <f>F3+G3</f>
        <v>0</v>
      </c>
    </row>
    <row r="4" spans="1:9">
      <c r="A4" s="25"/>
      <c r="B4" s="26"/>
      <c r="C4" s="26"/>
      <c r="D4" s="26"/>
      <c r="E4" s="36" t="s">
        <v>16</v>
      </c>
      <c r="F4" s="37">
        <f>F3</f>
        <v>0</v>
      </c>
      <c r="G4" s="37">
        <f t="shared" ref="G4:H4" si="0">G3</f>
        <v>0</v>
      </c>
      <c r="H4" s="37">
        <f t="shared" si="0"/>
        <v>0</v>
      </c>
    </row>
    <row r="7" spans="1:9">
      <c r="B7" s="28" t="s">
        <v>19</v>
      </c>
    </row>
    <row r="8" spans="1:9" ht="13.8" customHeight="1">
      <c r="B8" s="50" t="s">
        <v>53</v>
      </c>
      <c r="C8" s="51"/>
      <c r="D8" s="51"/>
      <c r="E8" s="51"/>
      <c r="F8" s="51"/>
      <c r="G8" s="51"/>
      <c r="H8" s="52"/>
      <c r="I8" s="27"/>
    </row>
    <row r="9" spans="1:9">
      <c r="B9" s="53"/>
      <c r="C9" s="54"/>
      <c r="D9" s="54"/>
      <c r="E9" s="54"/>
      <c r="F9" s="54"/>
      <c r="G9" s="54"/>
      <c r="H9" s="55"/>
      <c r="I9" s="27"/>
    </row>
    <row r="10" spans="1:9">
      <c r="B10" s="53"/>
      <c r="C10" s="54"/>
      <c r="D10" s="54"/>
      <c r="E10" s="54"/>
      <c r="F10" s="54"/>
      <c r="G10" s="54"/>
      <c r="H10" s="55"/>
      <c r="I10" s="27"/>
    </row>
    <row r="11" spans="1:9">
      <c r="B11" s="53"/>
      <c r="C11" s="54"/>
      <c r="D11" s="54"/>
      <c r="E11" s="54"/>
      <c r="F11" s="54"/>
      <c r="G11" s="54"/>
      <c r="H11" s="55"/>
      <c r="I11" s="27"/>
    </row>
    <row r="12" spans="1:9">
      <c r="B12" s="53"/>
      <c r="C12" s="54"/>
      <c r="D12" s="54"/>
      <c r="E12" s="54"/>
      <c r="F12" s="54"/>
      <c r="G12" s="54"/>
      <c r="H12" s="55"/>
      <c r="I12" s="27"/>
    </row>
    <row r="13" spans="1:9">
      <c r="B13" s="53"/>
      <c r="C13" s="54"/>
      <c r="D13" s="54"/>
      <c r="E13" s="54"/>
      <c r="F13" s="54"/>
      <c r="G13" s="54"/>
      <c r="H13" s="55"/>
      <c r="I13" s="27"/>
    </row>
    <row r="14" spans="1:9" ht="25.2" customHeight="1">
      <c r="B14" s="56"/>
      <c r="C14" s="57"/>
      <c r="D14" s="57"/>
      <c r="E14" s="57"/>
      <c r="F14" s="57"/>
      <c r="G14" s="57"/>
      <c r="H14" s="58"/>
      <c r="I14" s="27"/>
    </row>
    <row r="15" spans="1:9">
      <c r="B15" s="27"/>
      <c r="C15" s="27"/>
      <c r="D15" s="27"/>
      <c r="E15" s="27"/>
      <c r="F15" s="27"/>
      <c r="G15" s="27"/>
      <c r="H15" s="27"/>
      <c r="I15" s="27"/>
    </row>
  </sheetData>
  <mergeCells count="1">
    <mergeCell ref="B8:H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J24"/>
  <sheetViews>
    <sheetView workbookViewId="0">
      <selection activeCell="H5" sqref="H5"/>
    </sheetView>
  </sheetViews>
  <sheetFormatPr defaultRowHeight="13.8"/>
  <cols>
    <col min="1" max="1" width="4.09765625" customWidth="1"/>
    <col min="2" max="2" width="16.3984375" customWidth="1"/>
    <col min="3" max="3" width="22.59765625" customWidth="1"/>
    <col min="4" max="4" width="10" customWidth="1"/>
    <col min="5" max="5" width="10.3984375" customWidth="1"/>
    <col min="6" max="6" width="10.59765625" customWidth="1"/>
    <col min="8" max="8" width="11" customWidth="1"/>
  </cols>
  <sheetData>
    <row r="3" spans="1:10" ht="41.4">
      <c r="A3" s="17" t="s">
        <v>30</v>
      </c>
      <c r="B3" s="17" t="s">
        <v>21</v>
      </c>
      <c r="C3" s="18" t="s">
        <v>22</v>
      </c>
      <c r="D3" s="18" t="s">
        <v>25</v>
      </c>
      <c r="E3" s="18" t="s">
        <v>26</v>
      </c>
      <c r="F3" s="18" t="s">
        <v>27</v>
      </c>
      <c r="G3" s="18" t="s">
        <v>28</v>
      </c>
      <c r="H3" s="18" t="s">
        <v>29</v>
      </c>
    </row>
    <row r="4" spans="1:10">
      <c r="A4" s="22" t="s">
        <v>24</v>
      </c>
      <c r="B4" s="23" t="s">
        <v>33</v>
      </c>
      <c r="C4" s="29"/>
      <c r="D4" s="17">
        <v>19</v>
      </c>
      <c r="E4" s="24">
        <v>0</v>
      </c>
      <c r="F4" s="24">
        <f>D4*E4</f>
        <v>0</v>
      </c>
      <c r="G4" s="24">
        <f>F4*0.23</f>
        <v>0</v>
      </c>
      <c r="H4" s="24">
        <f>F4+G4</f>
        <v>0</v>
      </c>
    </row>
    <row r="5" spans="1:10">
      <c r="A5" s="25"/>
      <c r="B5" s="26"/>
      <c r="C5" s="26"/>
      <c r="D5" s="26"/>
      <c r="E5" s="36" t="s">
        <v>16</v>
      </c>
      <c r="F5" s="37">
        <f>F4</f>
        <v>0</v>
      </c>
      <c r="G5" s="37">
        <f t="shared" ref="G5:H5" si="0">G4</f>
        <v>0</v>
      </c>
      <c r="H5" s="37">
        <f t="shared" si="0"/>
        <v>0</v>
      </c>
    </row>
    <row r="10" spans="1:10" ht="13.8" customHeight="1">
      <c r="B10" s="50" t="s">
        <v>52</v>
      </c>
      <c r="C10" s="51"/>
      <c r="D10" s="51"/>
      <c r="E10" s="51"/>
      <c r="F10" s="51"/>
      <c r="G10" s="51"/>
      <c r="H10" s="52"/>
      <c r="I10" s="27"/>
      <c r="J10" s="27"/>
    </row>
    <row r="11" spans="1:10">
      <c r="B11" s="53"/>
      <c r="C11" s="54"/>
      <c r="D11" s="54"/>
      <c r="E11" s="54"/>
      <c r="F11" s="54"/>
      <c r="G11" s="54"/>
      <c r="H11" s="55"/>
      <c r="I11" s="27"/>
      <c r="J11" s="27"/>
    </row>
    <row r="12" spans="1:10">
      <c r="B12" s="53"/>
      <c r="C12" s="54"/>
      <c r="D12" s="54"/>
      <c r="E12" s="54"/>
      <c r="F12" s="54"/>
      <c r="G12" s="54"/>
      <c r="H12" s="55"/>
      <c r="I12" s="27"/>
      <c r="J12" s="27"/>
    </row>
    <row r="13" spans="1:10">
      <c r="B13" s="53"/>
      <c r="C13" s="54"/>
      <c r="D13" s="54"/>
      <c r="E13" s="54"/>
      <c r="F13" s="54"/>
      <c r="G13" s="54"/>
      <c r="H13" s="55"/>
      <c r="I13" s="27"/>
      <c r="J13" s="27"/>
    </row>
    <row r="14" spans="1:10">
      <c r="B14" s="53"/>
      <c r="C14" s="54"/>
      <c r="D14" s="54"/>
      <c r="E14" s="54"/>
      <c r="F14" s="54"/>
      <c r="G14" s="54"/>
      <c r="H14" s="55"/>
      <c r="I14" s="27"/>
      <c r="J14" s="27"/>
    </row>
    <row r="15" spans="1:10">
      <c r="B15" s="53"/>
      <c r="C15" s="54"/>
      <c r="D15" s="54"/>
      <c r="E15" s="54"/>
      <c r="F15" s="54"/>
      <c r="G15" s="54"/>
      <c r="H15" s="55"/>
      <c r="I15" s="27"/>
      <c r="J15" s="27"/>
    </row>
    <row r="16" spans="1:10">
      <c r="B16" s="53"/>
      <c r="C16" s="54"/>
      <c r="D16" s="54"/>
      <c r="E16" s="54"/>
      <c r="F16" s="54"/>
      <c r="G16" s="54"/>
      <c r="H16" s="55"/>
      <c r="I16" s="27"/>
      <c r="J16" s="27"/>
    </row>
    <row r="17" spans="2:10">
      <c r="B17" s="53"/>
      <c r="C17" s="54"/>
      <c r="D17" s="54"/>
      <c r="E17" s="54"/>
      <c r="F17" s="54"/>
      <c r="G17" s="54"/>
      <c r="H17" s="55"/>
      <c r="I17" s="27"/>
      <c r="J17" s="27"/>
    </row>
    <row r="18" spans="2:10">
      <c r="B18" s="53"/>
      <c r="C18" s="54"/>
      <c r="D18" s="54"/>
      <c r="E18" s="54"/>
      <c r="F18" s="54"/>
      <c r="G18" s="54"/>
      <c r="H18" s="55"/>
      <c r="I18" s="27"/>
      <c r="J18" s="27"/>
    </row>
    <row r="19" spans="2:10">
      <c r="B19" s="53"/>
      <c r="C19" s="54"/>
      <c r="D19" s="54"/>
      <c r="E19" s="54"/>
      <c r="F19" s="54"/>
      <c r="G19" s="54"/>
      <c r="H19" s="55"/>
      <c r="I19" s="27"/>
      <c r="J19" s="27"/>
    </row>
    <row r="20" spans="2:10">
      <c r="B20" s="56"/>
      <c r="C20" s="57"/>
      <c r="D20" s="57"/>
      <c r="E20" s="57"/>
      <c r="F20" s="57"/>
      <c r="G20" s="57"/>
      <c r="H20" s="58"/>
      <c r="I20" s="27"/>
      <c r="J20" s="27"/>
    </row>
    <row r="21" spans="2:10">
      <c r="B21" s="27"/>
      <c r="C21" s="27"/>
      <c r="D21" s="27"/>
      <c r="E21" s="27"/>
      <c r="F21" s="27"/>
      <c r="G21" s="27"/>
      <c r="H21" s="27"/>
      <c r="I21" s="27"/>
      <c r="J21" s="27"/>
    </row>
    <row r="22" spans="2:10">
      <c r="B22" s="27"/>
      <c r="C22" s="27"/>
      <c r="D22" s="27"/>
      <c r="E22" s="27"/>
      <c r="F22" s="27"/>
      <c r="G22" s="27"/>
      <c r="H22" s="27"/>
      <c r="I22" s="27"/>
      <c r="J22" s="27"/>
    </row>
    <row r="23" spans="2:10">
      <c r="B23" s="27"/>
      <c r="C23" s="27"/>
      <c r="D23" s="27"/>
      <c r="E23" s="27"/>
      <c r="F23" s="27"/>
      <c r="G23" s="27"/>
      <c r="H23" s="27"/>
      <c r="I23" s="27"/>
      <c r="J23" s="27"/>
    </row>
    <row r="24" spans="2:10">
      <c r="B24" s="27"/>
      <c r="C24" s="27"/>
      <c r="D24" s="27"/>
      <c r="E24" s="27"/>
      <c r="F24" s="27"/>
      <c r="G24" s="27"/>
      <c r="H24" s="27"/>
      <c r="I24" s="27"/>
      <c r="J24" s="27"/>
    </row>
  </sheetData>
  <mergeCells count="1">
    <mergeCell ref="B10:H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H14"/>
  <sheetViews>
    <sheetView workbookViewId="0">
      <selection activeCell="H5" sqref="H5"/>
    </sheetView>
  </sheetViews>
  <sheetFormatPr defaultRowHeight="13.8"/>
  <cols>
    <col min="1" max="1" width="3.69921875" customWidth="1"/>
    <col min="2" max="2" width="15.296875" customWidth="1"/>
    <col min="3" max="3" width="19.69921875" customWidth="1"/>
    <col min="4" max="4" width="9.3984375" customWidth="1"/>
    <col min="5" max="5" width="10.296875" customWidth="1"/>
    <col min="6" max="6" width="11.59765625" customWidth="1"/>
    <col min="7" max="7" width="10.3984375" customWidth="1"/>
    <col min="8" max="8" width="12.5" customWidth="1"/>
  </cols>
  <sheetData>
    <row r="3" spans="1:8" s="31" customFormat="1" ht="41.4">
      <c r="A3" s="18" t="s">
        <v>30</v>
      </c>
      <c r="B3" s="18" t="s">
        <v>21</v>
      </c>
      <c r="C3" s="18" t="s">
        <v>22</v>
      </c>
      <c r="D3" s="18" t="s">
        <v>25</v>
      </c>
      <c r="E3" s="18" t="s">
        <v>26</v>
      </c>
      <c r="F3" s="18" t="s">
        <v>27</v>
      </c>
      <c r="G3" s="18" t="s">
        <v>28</v>
      </c>
      <c r="H3" s="18" t="s">
        <v>29</v>
      </c>
    </row>
    <row r="4" spans="1:8">
      <c r="A4" s="17" t="s">
        <v>24</v>
      </c>
      <c r="B4" s="23" t="s">
        <v>36</v>
      </c>
      <c r="C4" s="29"/>
      <c r="D4" s="17">
        <v>1</v>
      </c>
      <c r="E4" s="24">
        <v>0</v>
      </c>
      <c r="F4" s="24">
        <f>D4*E4</f>
        <v>0</v>
      </c>
      <c r="G4" s="24">
        <f>F4*0.23</f>
        <v>0</v>
      </c>
      <c r="H4" s="24">
        <f>F4+G4</f>
        <v>0</v>
      </c>
    </row>
    <row r="5" spans="1:8">
      <c r="A5" s="25"/>
      <c r="B5" s="26"/>
      <c r="C5" s="26"/>
      <c r="D5" s="26"/>
      <c r="E5" s="36" t="s">
        <v>16</v>
      </c>
      <c r="F5" s="37">
        <f>F4</f>
        <v>0</v>
      </c>
      <c r="G5" s="37">
        <f t="shared" ref="G5:H5" si="0">G4</f>
        <v>0</v>
      </c>
      <c r="H5" s="37">
        <f t="shared" si="0"/>
        <v>0</v>
      </c>
    </row>
    <row r="9" spans="1:8">
      <c r="B9" s="28" t="s">
        <v>19</v>
      </c>
    </row>
    <row r="10" spans="1:8">
      <c r="B10" s="48" t="s">
        <v>37</v>
      </c>
      <c r="C10" s="48"/>
      <c r="D10" s="48"/>
      <c r="E10" s="48"/>
      <c r="F10" s="48"/>
      <c r="G10" s="48"/>
      <c r="H10" s="48"/>
    </row>
    <row r="11" spans="1:8">
      <c r="B11" s="48"/>
      <c r="C11" s="48"/>
      <c r="D11" s="48"/>
      <c r="E11" s="48"/>
      <c r="F11" s="48"/>
      <c r="G11" s="48"/>
      <c r="H11" s="48"/>
    </row>
    <row r="12" spans="1:8">
      <c r="B12" s="48"/>
      <c r="C12" s="48"/>
      <c r="D12" s="48"/>
      <c r="E12" s="48"/>
      <c r="F12" s="48"/>
      <c r="G12" s="48"/>
      <c r="H12" s="48"/>
    </row>
    <row r="13" spans="1:8">
      <c r="B13" s="48"/>
      <c r="C13" s="48"/>
      <c r="D13" s="48"/>
      <c r="E13" s="48"/>
      <c r="F13" s="48"/>
      <c r="G13" s="48"/>
      <c r="H13" s="48"/>
    </row>
    <row r="14" spans="1:8">
      <c r="B14" s="48"/>
      <c r="C14" s="48"/>
      <c r="D14" s="48"/>
      <c r="E14" s="48"/>
      <c r="F14" s="48"/>
      <c r="G14" s="48"/>
      <c r="H14" s="48"/>
    </row>
  </sheetData>
  <mergeCells count="1">
    <mergeCell ref="B10:H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H17"/>
  <sheetViews>
    <sheetView workbookViewId="0">
      <selection activeCell="H4" sqref="H4"/>
    </sheetView>
  </sheetViews>
  <sheetFormatPr defaultRowHeight="13.8"/>
  <cols>
    <col min="1" max="1" width="4.8984375" customWidth="1"/>
    <col min="2" max="2" width="18.8984375" customWidth="1"/>
    <col min="3" max="3" width="17.796875" customWidth="1"/>
    <col min="4" max="4" width="10.296875" customWidth="1"/>
    <col min="5" max="5" width="11.69921875" customWidth="1"/>
    <col min="6" max="6" width="11.296875" customWidth="1"/>
    <col min="7" max="7" width="11" customWidth="1"/>
    <col min="8" max="8" width="11.796875" customWidth="1"/>
  </cols>
  <sheetData>
    <row r="3" spans="1:8" s="31" customFormat="1" ht="41.4">
      <c r="A3" s="18" t="s">
        <v>30</v>
      </c>
      <c r="B3" s="18" t="s">
        <v>21</v>
      </c>
      <c r="C3" s="18" t="s">
        <v>22</v>
      </c>
      <c r="D3" s="18" t="s">
        <v>25</v>
      </c>
      <c r="E3" s="18" t="s">
        <v>26</v>
      </c>
      <c r="F3" s="18" t="s">
        <v>27</v>
      </c>
      <c r="G3" s="18" t="s">
        <v>28</v>
      </c>
      <c r="H3" s="18" t="s">
        <v>29</v>
      </c>
    </row>
    <row r="4" spans="1:8">
      <c r="A4" s="17" t="s">
        <v>24</v>
      </c>
      <c r="B4" s="23" t="s">
        <v>50</v>
      </c>
      <c r="C4" s="29"/>
      <c r="D4" s="17">
        <v>1</v>
      </c>
      <c r="E4" s="24">
        <v>0</v>
      </c>
      <c r="F4" s="24">
        <f>D4*E4</f>
        <v>0</v>
      </c>
      <c r="G4" s="24">
        <f>F4*0.23</f>
        <v>0</v>
      </c>
      <c r="H4" s="24">
        <f>F4+G4</f>
        <v>0</v>
      </c>
    </row>
    <row r="5" spans="1:8">
      <c r="A5" s="25"/>
      <c r="B5" s="26"/>
      <c r="C5" s="26"/>
      <c r="D5" s="26"/>
      <c r="E5" s="36" t="s">
        <v>16</v>
      </c>
      <c r="F5" s="37">
        <f>F4</f>
        <v>0</v>
      </c>
      <c r="G5" s="37">
        <f t="shared" ref="G5:H5" si="0">G4</f>
        <v>0</v>
      </c>
      <c r="H5" s="37">
        <f t="shared" si="0"/>
        <v>0</v>
      </c>
    </row>
    <row r="9" spans="1:8">
      <c r="B9" s="28" t="s">
        <v>19</v>
      </c>
    </row>
    <row r="10" spans="1:8">
      <c r="B10" s="48" t="s">
        <v>51</v>
      </c>
      <c r="C10" s="48"/>
      <c r="D10" s="48"/>
      <c r="E10" s="48"/>
      <c r="F10" s="48"/>
      <c r="G10" s="48"/>
      <c r="H10" s="48"/>
    </row>
    <row r="11" spans="1:8">
      <c r="B11" s="48"/>
      <c r="C11" s="48"/>
      <c r="D11" s="48"/>
      <c r="E11" s="48"/>
      <c r="F11" s="48"/>
      <c r="G11" s="48"/>
      <c r="H11" s="48"/>
    </row>
    <row r="12" spans="1:8">
      <c r="B12" s="48"/>
      <c r="C12" s="48"/>
      <c r="D12" s="48"/>
      <c r="E12" s="48"/>
      <c r="F12" s="48"/>
      <c r="G12" s="48"/>
      <c r="H12" s="48"/>
    </row>
    <row r="13" spans="1:8">
      <c r="B13" s="48"/>
      <c r="C13" s="48"/>
      <c r="D13" s="48"/>
      <c r="E13" s="48"/>
      <c r="F13" s="48"/>
      <c r="G13" s="48"/>
      <c r="H13" s="48"/>
    </row>
    <row r="14" spans="1:8">
      <c r="B14" s="48"/>
      <c r="C14" s="48"/>
      <c r="D14" s="48"/>
      <c r="E14" s="48"/>
      <c r="F14" s="48"/>
      <c r="G14" s="48"/>
      <c r="H14" s="48"/>
    </row>
    <row r="15" spans="1:8">
      <c r="B15" s="48"/>
      <c r="C15" s="48"/>
      <c r="D15" s="48"/>
      <c r="E15" s="48"/>
      <c r="F15" s="48"/>
      <c r="G15" s="48"/>
      <c r="H15" s="48"/>
    </row>
    <row r="16" spans="1:8">
      <c r="B16" s="48"/>
      <c r="C16" s="48"/>
      <c r="D16" s="48"/>
      <c r="E16" s="48"/>
      <c r="F16" s="48"/>
      <c r="G16" s="48"/>
      <c r="H16" s="48"/>
    </row>
    <row r="17" spans="2:8">
      <c r="B17" s="48"/>
      <c r="C17" s="48"/>
      <c r="D17" s="48"/>
      <c r="E17" s="48"/>
      <c r="F17" s="48"/>
      <c r="G17" s="48"/>
      <c r="H17" s="48"/>
    </row>
  </sheetData>
  <mergeCells count="1">
    <mergeCell ref="B10:H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H15"/>
  <sheetViews>
    <sheetView workbookViewId="0">
      <selection activeCell="E27" sqref="E27"/>
    </sheetView>
  </sheetViews>
  <sheetFormatPr defaultRowHeight="13.8"/>
  <cols>
    <col min="1" max="1" width="4.8984375" customWidth="1"/>
    <col min="2" max="2" width="18.8984375" customWidth="1"/>
    <col min="3" max="3" width="17.796875" customWidth="1"/>
    <col min="4" max="4" width="10.296875" customWidth="1"/>
    <col min="5" max="5" width="11.69921875" customWidth="1"/>
    <col min="6" max="6" width="11.296875" customWidth="1"/>
    <col min="7" max="7" width="11" customWidth="1"/>
    <col min="8" max="8" width="11.796875" customWidth="1"/>
  </cols>
  <sheetData>
    <row r="3" spans="1:8" s="31" customFormat="1" ht="41.4">
      <c r="A3" s="18" t="s">
        <v>30</v>
      </c>
      <c r="B3" s="18" t="s">
        <v>21</v>
      </c>
      <c r="C3" s="18" t="s">
        <v>22</v>
      </c>
      <c r="D3" s="18" t="s">
        <v>25</v>
      </c>
      <c r="E3" s="18" t="s">
        <v>26</v>
      </c>
      <c r="F3" s="18" t="s">
        <v>27</v>
      </c>
      <c r="G3" s="18" t="s">
        <v>28</v>
      </c>
      <c r="H3" s="18" t="s">
        <v>29</v>
      </c>
    </row>
    <row r="4" spans="1:8">
      <c r="A4" s="17" t="s">
        <v>24</v>
      </c>
      <c r="B4" s="23" t="s">
        <v>46</v>
      </c>
      <c r="C4" s="29"/>
      <c r="D4" s="17">
        <v>1</v>
      </c>
      <c r="E4" s="24">
        <v>0</v>
      </c>
      <c r="F4" s="24">
        <f>D4*E4</f>
        <v>0</v>
      </c>
      <c r="G4" s="24">
        <f>F4*0.23</f>
        <v>0</v>
      </c>
      <c r="H4" s="24">
        <f>F4+G4</f>
        <v>0</v>
      </c>
    </row>
    <row r="5" spans="1:8">
      <c r="A5" s="25"/>
      <c r="B5" s="26"/>
      <c r="C5" s="26"/>
      <c r="D5" s="26"/>
      <c r="E5" s="36" t="s">
        <v>16</v>
      </c>
      <c r="F5" s="37">
        <f>F4</f>
        <v>0</v>
      </c>
      <c r="G5" s="37">
        <f t="shared" ref="G5:H5" si="0">G4</f>
        <v>0</v>
      </c>
      <c r="H5" s="37">
        <f t="shared" si="0"/>
        <v>0</v>
      </c>
    </row>
    <row r="9" spans="1:8">
      <c r="B9" s="28" t="s">
        <v>19</v>
      </c>
    </row>
    <row r="10" spans="1:8">
      <c r="B10" s="48" t="s">
        <v>54</v>
      </c>
      <c r="C10" s="48"/>
      <c r="D10" s="48"/>
      <c r="E10" s="48"/>
      <c r="F10" s="48"/>
      <c r="G10" s="48"/>
      <c r="H10" s="48"/>
    </row>
    <row r="11" spans="1:8">
      <c r="B11" s="48"/>
      <c r="C11" s="48"/>
      <c r="D11" s="48"/>
      <c r="E11" s="48"/>
      <c r="F11" s="48"/>
      <c r="G11" s="48"/>
      <c r="H11" s="48"/>
    </row>
    <row r="12" spans="1:8">
      <c r="B12" s="48"/>
      <c r="C12" s="48"/>
      <c r="D12" s="48"/>
      <c r="E12" s="48"/>
      <c r="F12" s="48"/>
      <c r="G12" s="48"/>
      <c r="H12" s="48"/>
    </row>
    <row r="13" spans="1:8">
      <c r="B13" s="48"/>
      <c r="C13" s="48"/>
      <c r="D13" s="48"/>
      <c r="E13" s="48"/>
      <c r="F13" s="48"/>
      <c r="G13" s="48"/>
      <c r="H13" s="48"/>
    </row>
    <row r="14" spans="1:8">
      <c r="B14" s="48"/>
      <c r="C14" s="48"/>
      <c r="D14" s="48"/>
      <c r="E14" s="48"/>
      <c r="F14" s="48"/>
      <c r="G14" s="48"/>
      <c r="H14" s="48"/>
    </row>
    <row r="15" spans="1:8">
      <c r="B15" s="48"/>
      <c r="C15" s="48"/>
      <c r="D15" s="48"/>
      <c r="E15" s="48"/>
      <c r="F15" s="48"/>
      <c r="G15" s="48"/>
      <c r="H15" s="48"/>
    </row>
  </sheetData>
  <mergeCells count="1">
    <mergeCell ref="B10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ZESTAWIENIE KOŃCOWE</vt:lpstr>
      <vt:lpstr>BMS</vt:lpstr>
      <vt:lpstr>Termostaty</vt:lpstr>
      <vt:lpstr>Węzeł cieplny</vt:lpstr>
      <vt:lpstr>Liczniki CWU</vt:lpstr>
      <vt:lpstr>Liczniki oświetlenia</vt:lpstr>
      <vt:lpstr>Licznik wody</vt:lpstr>
      <vt:lpstr>Pompa obiegowa</vt:lpstr>
      <vt:lpstr>Czujnik pogodowy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JozefT</dc:creator>
  <cp:lastModifiedBy>JozefT</cp:lastModifiedBy>
  <cp:lastPrinted>2025-08-14T14:09:35Z</cp:lastPrinted>
  <dcterms:created xsi:type="dcterms:W3CDTF">2025-08-14T13:20:12Z</dcterms:created>
  <dcterms:modified xsi:type="dcterms:W3CDTF">2025-09-01T19:57:34Z</dcterms:modified>
</cp:coreProperties>
</file>